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815" windowHeight="7395" activeTab="2"/>
  </bookViews>
  <sheets>
    <sheet name="Sheet3" sheetId="3" r:id="rId1"/>
    <sheet name="Sheet1" sheetId="1" r:id="rId2"/>
    <sheet name="Sheet2" sheetId="2" r:id="rId3"/>
  </sheets>
  <calcPr calcId="124519"/>
</workbook>
</file>

<file path=xl/calcChain.xml><?xml version="1.0" encoding="utf-8"?>
<calcChain xmlns="http://schemas.openxmlformats.org/spreadsheetml/2006/main">
  <c r="G4" i="2"/>
  <c r="G7"/>
  <c r="G5"/>
  <c r="G6"/>
  <c r="E7"/>
  <c r="F7"/>
  <c r="E5"/>
  <c r="E6"/>
  <c r="E4"/>
  <c r="F6"/>
  <c r="F4"/>
  <c r="F5"/>
  <c r="D4"/>
  <c r="D5"/>
  <c r="D6"/>
  <c r="D7"/>
  <c r="C22" i="1"/>
  <c r="E15"/>
  <c r="D15"/>
  <c r="D16"/>
  <c r="H15"/>
  <c r="G15"/>
  <c r="F15"/>
  <c r="C15"/>
  <c r="C19"/>
  <c r="C18"/>
  <c r="C17"/>
  <c r="I8"/>
  <c r="I14"/>
  <c r="A12"/>
  <c r="I9"/>
  <c r="I10"/>
  <c r="I11"/>
  <c r="I12"/>
  <c r="D8" i="3"/>
  <c r="E8"/>
  <c r="F8"/>
  <c r="G8"/>
  <c r="H8"/>
  <c r="C8"/>
  <c r="H14" i="1"/>
  <c r="G14"/>
  <c r="F14"/>
  <c r="E14"/>
  <c r="D14"/>
  <c r="C14"/>
  <c r="H12"/>
  <c r="G12"/>
  <c r="F12"/>
  <c r="E12"/>
  <c r="D12"/>
  <c r="C12"/>
  <c r="I15" l="1"/>
  <c r="C16" s="1"/>
</calcChain>
</file>

<file path=xl/sharedStrings.xml><?xml version="1.0" encoding="utf-8"?>
<sst xmlns="http://schemas.openxmlformats.org/spreadsheetml/2006/main" count="52" uniqueCount="38">
  <si>
    <t>YEAR 1</t>
  </si>
  <si>
    <t>YEAR 2</t>
  </si>
  <si>
    <t>YEAR 3</t>
  </si>
  <si>
    <t>YEAR 4</t>
  </si>
  <si>
    <t>YEAR 5</t>
  </si>
  <si>
    <t>YEAR 6</t>
  </si>
  <si>
    <t>$000</t>
  </si>
  <si>
    <t>North</t>
  </si>
  <si>
    <t>South</t>
  </si>
  <si>
    <t>West</t>
  </si>
  <si>
    <t>East</t>
  </si>
  <si>
    <t xml:space="preserve">Total </t>
  </si>
  <si>
    <t>Loan Amount</t>
  </si>
  <si>
    <t>intrest rate</t>
  </si>
  <si>
    <t>Discount rate</t>
  </si>
  <si>
    <t>Capital Investment</t>
  </si>
  <si>
    <t>X Interprises</t>
  </si>
  <si>
    <t>Projects</t>
  </si>
  <si>
    <t>Total</t>
  </si>
  <si>
    <t>Returns</t>
  </si>
  <si>
    <t>NPV North</t>
  </si>
  <si>
    <t>NPV South</t>
  </si>
  <si>
    <t>NPV West</t>
  </si>
  <si>
    <t>NPV East</t>
  </si>
  <si>
    <t>total NPV</t>
  </si>
  <si>
    <t>Discount Trader Co</t>
  </si>
  <si>
    <t>Slaes Analyasis April -20XX</t>
  </si>
  <si>
    <t>Sales Man</t>
  </si>
  <si>
    <t>5 % commision</t>
  </si>
  <si>
    <t>Ali</t>
  </si>
  <si>
    <t>Danish</t>
  </si>
  <si>
    <t>Farhan</t>
  </si>
  <si>
    <t>Tariq</t>
  </si>
  <si>
    <t>Net Bonous</t>
  </si>
  <si>
    <t>Salary</t>
  </si>
  <si>
    <t xml:space="preserve">Above target Sales </t>
  </si>
  <si>
    <t>Net Salary</t>
  </si>
  <si>
    <t>Tax 20%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</si>
</sst>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8" formatCode="&quot;$&quot;#,##0.00_);[Red]\(&quot;$&quot;#,##0.00\)"/>
  </numFmts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ont="1" applyFill="1" applyBorder="1"/>
    <xf numFmtId="0" fontId="0" fillId="0" borderId="1" xfId="0" applyBorder="1" applyAlignment="1">
      <alignment horizontal="center"/>
    </xf>
    <xf numFmtId="6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3" borderId="1" xfId="0" applyFont="1" applyFill="1" applyBorder="1"/>
    <xf numFmtId="0" fontId="0" fillId="4" borderId="1" xfId="0" applyFont="1" applyFill="1" applyBorder="1"/>
    <xf numFmtId="3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8" fontId="0" fillId="0" borderId="0" xfId="0" applyNumberFormat="1"/>
    <xf numFmtId="0" fontId="0" fillId="0" borderId="0" xfId="0" applyAlignment="1">
      <alignment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zoomScale="180" zoomScaleNormal="180" workbookViewId="0">
      <selection activeCell="C8" sqref="C8"/>
    </sheetView>
  </sheetViews>
  <sheetFormatPr defaultRowHeight="15"/>
  <cols>
    <col min="1" max="1" width="12.7109375" bestFit="1" customWidth="1"/>
    <col min="2" max="2" width="10.85546875" bestFit="1" customWidth="1"/>
    <col min="3" max="3" width="9.140625" customWidth="1"/>
  </cols>
  <sheetData>
    <row r="2" spans="1:8">
      <c r="A2" t="s">
        <v>12</v>
      </c>
      <c r="B2" s="7">
        <v>100000</v>
      </c>
    </row>
    <row r="3" spans="1:8">
      <c r="A3" t="s">
        <v>13</v>
      </c>
      <c r="B3" s="8">
        <v>0.1</v>
      </c>
    </row>
    <row r="7" spans="1:8">
      <c r="B7" s="6"/>
      <c r="C7" s="2" t="s">
        <v>0</v>
      </c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</row>
    <row r="8" spans="1:8">
      <c r="B8" t="s">
        <v>13</v>
      </c>
      <c r="C8">
        <f>$B2*$B3</f>
        <v>10000</v>
      </c>
      <c r="D8">
        <f t="shared" ref="D8:H8" si="0">$B2*$B3</f>
        <v>10000</v>
      </c>
      <c r="E8">
        <f t="shared" si="0"/>
        <v>10000</v>
      </c>
      <c r="F8">
        <f t="shared" si="0"/>
        <v>10000</v>
      </c>
      <c r="G8">
        <f t="shared" si="0"/>
        <v>10000</v>
      </c>
      <c r="H8">
        <f t="shared" si="0"/>
        <v>10000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topLeftCell="A6" zoomScale="170" zoomScaleNormal="170" workbookViewId="0">
      <selection activeCell="D18" sqref="D18"/>
    </sheetView>
  </sheetViews>
  <sheetFormatPr defaultRowHeight="15"/>
  <cols>
    <col min="1" max="1" width="18" bestFit="1" customWidth="1"/>
    <col min="2" max="2" width="10.42578125" bestFit="1" customWidth="1"/>
    <col min="3" max="3" width="22.42578125" bestFit="1" customWidth="1"/>
    <col min="4" max="4" width="21.7109375" bestFit="1" customWidth="1"/>
  </cols>
  <sheetData>
    <row r="1" spans="1:9">
      <c r="A1" s="9" t="s">
        <v>16</v>
      </c>
      <c r="B1" s="9"/>
      <c r="C1" s="9"/>
      <c r="D1" s="9"/>
      <c r="E1" s="9"/>
      <c r="F1" s="9"/>
      <c r="G1" s="9"/>
      <c r="H1" s="9"/>
    </row>
    <row r="4" spans="1:9">
      <c r="A4" t="s">
        <v>14</v>
      </c>
      <c r="B4" s="8">
        <v>0.1</v>
      </c>
    </row>
    <row r="5" spans="1:9" ht="18.75">
      <c r="C5" s="14" t="s">
        <v>19</v>
      </c>
      <c r="D5" s="13"/>
      <c r="E5" s="13"/>
      <c r="F5" s="13"/>
      <c r="G5" s="13"/>
      <c r="H5" s="13"/>
      <c r="I5" s="13"/>
    </row>
    <row r="6" spans="1:9">
      <c r="A6" s="1" t="s">
        <v>15</v>
      </c>
      <c r="B6" s="1"/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18</v>
      </c>
    </row>
    <row r="7" spans="1:9">
      <c r="A7" s="11" t="s">
        <v>6</v>
      </c>
      <c r="B7" s="10" t="s">
        <v>17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</row>
    <row r="8" spans="1:9">
      <c r="A8" s="11">
        <v>10000</v>
      </c>
      <c r="B8" s="1" t="s">
        <v>7</v>
      </c>
      <c r="C8" s="4">
        <v>2431</v>
      </c>
      <c r="D8" s="4">
        <v>3296</v>
      </c>
      <c r="E8" s="4">
        <v>2189</v>
      </c>
      <c r="F8" s="4">
        <v>2189</v>
      </c>
      <c r="G8" s="4">
        <v>3000</v>
      </c>
      <c r="H8" s="4">
        <v>2890</v>
      </c>
      <c r="I8" s="4">
        <f>SUM(C8:H8)</f>
        <v>15995</v>
      </c>
    </row>
    <row r="9" spans="1:9">
      <c r="A9" s="11">
        <v>30000</v>
      </c>
      <c r="B9" s="1" t="s">
        <v>8</v>
      </c>
      <c r="C9" s="4">
        <v>6532</v>
      </c>
      <c r="D9" s="4">
        <v>5826</v>
      </c>
      <c r="E9" s="4">
        <v>6124</v>
      </c>
      <c r="F9" s="4">
        <v>7000</v>
      </c>
      <c r="G9" s="4">
        <v>7213</v>
      </c>
      <c r="H9" s="4">
        <v>6898</v>
      </c>
      <c r="I9" s="4">
        <f t="shared" ref="I9:I15" si="0">SUM(C9:H9)</f>
        <v>39593</v>
      </c>
    </row>
    <row r="10" spans="1:9">
      <c r="A10" s="11">
        <v>3200</v>
      </c>
      <c r="B10" s="1" t="s">
        <v>9</v>
      </c>
      <c r="C10" s="4">
        <v>895</v>
      </c>
      <c r="D10" s="4">
        <v>432</v>
      </c>
      <c r="E10" s="4">
        <v>596</v>
      </c>
      <c r="F10" s="4">
        <v>612</v>
      </c>
      <c r="G10" s="4">
        <v>615</v>
      </c>
      <c r="H10" s="4">
        <v>700</v>
      </c>
      <c r="I10" s="4">
        <f t="shared" si="0"/>
        <v>3850</v>
      </c>
    </row>
    <row r="11" spans="1:9">
      <c r="A11" s="11">
        <v>7000</v>
      </c>
      <c r="B11" s="1" t="s">
        <v>10</v>
      </c>
      <c r="C11" s="4">
        <v>1000</v>
      </c>
      <c r="D11" s="4">
        <v>1200</v>
      </c>
      <c r="E11" s="4">
        <v>1300</v>
      </c>
      <c r="F11" s="4">
        <v>1400</v>
      </c>
      <c r="G11" s="4">
        <v>1430</v>
      </c>
      <c r="H11" s="4">
        <v>1200</v>
      </c>
      <c r="I11" s="4">
        <f t="shared" si="0"/>
        <v>7530</v>
      </c>
    </row>
    <row r="12" spans="1:9">
      <c r="A12" s="12">
        <f>SUM(A8:A11)</f>
        <v>50200</v>
      </c>
      <c r="B12" s="5" t="s">
        <v>11</v>
      </c>
      <c r="C12" s="5">
        <f>SUM(C8:C11)</f>
        <v>10858</v>
      </c>
      <c r="D12" s="5">
        <f t="shared" ref="D12:H12" si="1">SUM(D8:D11)</f>
        <v>10754</v>
      </c>
      <c r="E12" s="5">
        <f t="shared" si="1"/>
        <v>10209</v>
      </c>
      <c r="F12" s="5">
        <f t="shared" si="1"/>
        <v>11201</v>
      </c>
      <c r="G12" s="5">
        <f t="shared" si="1"/>
        <v>12258</v>
      </c>
      <c r="H12" s="5">
        <f t="shared" si="1"/>
        <v>11688</v>
      </c>
      <c r="I12" s="5">
        <f t="shared" si="0"/>
        <v>66968</v>
      </c>
    </row>
    <row r="13" spans="1:9" ht="14.25" customHeight="1">
      <c r="I13" s="6"/>
    </row>
    <row r="14" spans="1:9" hidden="1">
      <c r="C14">
        <f>C8/(1+0.1)^1</f>
        <v>2210</v>
      </c>
      <c r="D14">
        <f t="shared" ref="D14:H14" si="2">D8/(1+0.1)^1</f>
        <v>2996.363636363636</v>
      </c>
      <c r="E14">
        <f t="shared" si="2"/>
        <v>1989.9999999999998</v>
      </c>
      <c r="F14">
        <f t="shared" si="2"/>
        <v>1989.9999999999998</v>
      </c>
      <c r="G14">
        <f t="shared" si="2"/>
        <v>2727.272727272727</v>
      </c>
      <c r="H14">
        <f>H8/(1+0.1)^1</f>
        <v>2627.272727272727</v>
      </c>
      <c r="I14" s="5">
        <f t="shared" si="0"/>
        <v>14540.909090909092</v>
      </c>
    </row>
    <row r="15" spans="1:9">
      <c r="B15" t="s">
        <v>20</v>
      </c>
      <c r="C15">
        <f>C8/(1+$B4)^1</f>
        <v>2210</v>
      </c>
      <c r="D15">
        <f>D8/(1+$B4)^2</f>
        <v>2723.9669421487597</v>
      </c>
      <c r="E15">
        <f>E8/(1+$B4)^3</f>
        <v>1644.6280991735532</v>
      </c>
      <c r="F15">
        <f>F8/(1+$B4)^4</f>
        <v>1495.1164537941393</v>
      </c>
      <c r="G15">
        <f>G8/(1+$B4)^5</f>
        <v>1862.7639691774648</v>
      </c>
      <c r="H15">
        <f>H8/(1+$B4)^6</f>
        <v>1631.3296578554159</v>
      </c>
      <c r="I15" s="5">
        <f>SUM(C15:H15)</f>
        <v>11567.805122149333</v>
      </c>
    </row>
    <row r="16" spans="1:9">
      <c r="C16" s="15">
        <f>I15-A8</f>
        <v>1567.8051221493333</v>
      </c>
      <c r="D16" s="15">
        <f>NPV(B4,C8:H8)-A8</f>
        <v>1567.8051221493315</v>
      </c>
    </row>
    <row r="17" spans="2:4">
      <c r="B17" t="s">
        <v>21</v>
      </c>
      <c r="C17" s="15">
        <f>NPV(0.1,C9,D9,E9,F9,G9,H9,)-A9</f>
        <v>-1492.3494477469358</v>
      </c>
      <c r="D17" s="8"/>
    </row>
    <row r="18" spans="2:4">
      <c r="B18" t="s">
        <v>22</v>
      </c>
      <c r="C18" s="15">
        <f>NPV(B4,C10:H10)-A10</f>
        <v>-386.55262223541877</v>
      </c>
      <c r="D18" s="8"/>
    </row>
    <row r="19" spans="2:4">
      <c r="B19" t="s">
        <v>23</v>
      </c>
      <c r="C19" s="15">
        <f>NPV(B4,C11:H11-A11)</f>
        <v>-5454.545454545454</v>
      </c>
    </row>
    <row r="20" spans="2:4">
      <c r="C20" s="15"/>
    </row>
    <row r="22" spans="2:4">
      <c r="B22" t="s">
        <v>24</v>
      </c>
      <c r="C22" s="15">
        <f>NPV(B4,C12:H12)-A12</f>
        <v>-1912.0562148297613</v>
      </c>
    </row>
  </sheetData>
  <mergeCells count="2">
    <mergeCell ref="A1:H1"/>
    <mergeCell ref="C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="190" zoomScaleNormal="190" workbookViewId="0">
      <selection activeCell="H5" sqref="H5"/>
    </sheetView>
  </sheetViews>
  <sheetFormatPr defaultRowHeight="15"/>
  <cols>
    <col min="4" max="4" width="14.28515625" bestFit="1" customWidth="1"/>
    <col min="5" max="5" width="11.28515625" bestFit="1" customWidth="1"/>
    <col min="8" max="8" width="10.7109375" customWidth="1"/>
  </cols>
  <sheetData>
    <row r="1" spans="1:7">
      <c r="A1" t="s">
        <v>25</v>
      </c>
    </row>
    <row r="2" spans="1:7">
      <c r="A2" t="s">
        <v>26</v>
      </c>
    </row>
    <row r="3" spans="1:7">
      <c r="A3" t="s">
        <v>27</v>
      </c>
      <c r="B3" t="s">
        <v>34</v>
      </c>
      <c r="C3" s="16" t="s">
        <v>35</v>
      </c>
      <c r="D3" t="s">
        <v>28</v>
      </c>
      <c r="E3" t="s">
        <v>33</v>
      </c>
      <c r="F3" t="s">
        <v>36</v>
      </c>
      <c r="G3" t="s">
        <v>37</v>
      </c>
    </row>
    <row r="4" spans="1:7">
      <c r="A4" t="s">
        <v>29</v>
      </c>
      <c r="B4">
        <v>5000</v>
      </c>
      <c r="C4">
        <v>956</v>
      </c>
      <c r="D4">
        <f>C4*0.05</f>
        <v>47.800000000000004</v>
      </c>
      <c r="E4">
        <f>IF(C4&gt;=1000,C4*0.05,0)</f>
        <v>0</v>
      </c>
      <c r="F4">
        <f>B4+E4</f>
        <v>5000</v>
      </c>
      <c r="G4">
        <f>IF(F4&gt;5000,F4*0.2,0)</f>
        <v>0</v>
      </c>
    </row>
    <row r="5" spans="1:7">
      <c r="A5" t="s">
        <v>30</v>
      </c>
      <c r="B5">
        <v>5000</v>
      </c>
      <c r="C5">
        <v>1422</v>
      </c>
      <c r="D5">
        <f t="shared" ref="D5:D7" si="0">C5*0.05</f>
        <v>71.100000000000009</v>
      </c>
      <c r="E5">
        <f t="shared" ref="E5:E6" si="1">IF(C5&gt;=1000,C5*0.05,0)</f>
        <v>71.100000000000009</v>
      </c>
      <c r="F5">
        <f>B5+E5</f>
        <v>5071.1000000000004</v>
      </c>
      <c r="G5">
        <f t="shared" ref="G5:G7" si="2">IF(F5&gt;5000,F5*0.2,0)</f>
        <v>1014.2200000000001</v>
      </c>
    </row>
    <row r="6" spans="1:7">
      <c r="A6" t="s">
        <v>31</v>
      </c>
      <c r="B6">
        <v>5000</v>
      </c>
      <c r="C6">
        <v>2900</v>
      </c>
      <c r="D6">
        <f t="shared" si="0"/>
        <v>145</v>
      </c>
      <c r="E6">
        <f t="shared" si="1"/>
        <v>145</v>
      </c>
      <c r="F6">
        <f t="shared" ref="F5:F7" si="3">B6+E6</f>
        <v>5145</v>
      </c>
      <c r="G6">
        <f t="shared" si="2"/>
        <v>1029</v>
      </c>
    </row>
    <row r="7" spans="1:7">
      <c r="A7" t="s">
        <v>32</v>
      </c>
      <c r="B7">
        <v>5000</v>
      </c>
      <c r="C7">
        <v>1000</v>
      </c>
      <c r="D7">
        <f t="shared" si="0"/>
        <v>50</v>
      </c>
      <c r="E7">
        <f>IF(C7&gt;=1000,C7*0.05,0)</f>
        <v>50</v>
      </c>
      <c r="F7">
        <f t="shared" si="3"/>
        <v>5050</v>
      </c>
      <c r="G7">
        <f>IF(F7&gt;5000,F7*0.2,0)</f>
        <v>1010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</dc:creator>
  <cp:lastModifiedBy>NTS</cp:lastModifiedBy>
  <dcterms:created xsi:type="dcterms:W3CDTF">2013-05-20T10:26:00Z</dcterms:created>
  <dcterms:modified xsi:type="dcterms:W3CDTF">2013-05-20T11:37:56Z</dcterms:modified>
</cp:coreProperties>
</file>